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5" i="1" l="1"/>
  <c r="K47" i="1"/>
  <c r="K51" i="1" s="1"/>
  <c r="B27" i="1"/>
  <c r="B26" i="1"/>
  <c r="B25" i="1"/>
  <c r="B24" i="1"/>
  <c r="B23" i="1"/>
  <c r="D34" i="1"/>
  <c r="D39" i="1"/>
  <c r="K45" i="1"/>
  <c r="K46" i="1" s="1"/>
  <c r="D33" i="1" l="1"/>
  <c r="D40" i="1" s="1"/>
  <c r="K48" i="1"/>
  <c r="K50" i="1"/>
  <c r="D38" i="1" s="1"/>
</calcChain>
</file>

<file path=xl/sharedStrings.xml><?xml version="1.0" encoding="utf-8"?>
<sst xmlns="http://schemas.openxmlformats.org/spreadsheetml/2006/main" count="51" uniqueCount="38">
  <si>
    <t>EQUIPEMENTS</t>
  </si>
  <si>
    <t>EAU ADOUCIE</t>
  </si>
  <si>
    <t>EAU OSMOSEE</t>
  </si>
  <si>
    <t>ELEMENTS DE DIMENSIONNEMENT</t>
  </si>
  <si>
    <t>COEF FOISON.</t>
  </si>
  <si>
    <t>°F</t>
  </si>
  <si>
    <t>DEBIT en l/mn</t>
  </si>
  <si>
    <t>Heures</t>
  </si>
  <si>
    <t>DUREE DU SERVICE</t>
  </si>
  <si>
    <t>BILAN DES CONSOMMATIONS</t>
  </si>
  <si>
    <t>NBE CYCLE/JOUR</t>
  </si>
  <si>
    <t>CALCULS INTERMEDIAIRES</t>
  </si>
  <si>
    <t>VOLUME TOTAL EAU OSMOSEE</t>
  </si>
  <si>
    <t>NBE APPAREILS</t>
  </si>
  <si>
    <t>VOLUME EAU ADOUCIE POUR RO</t>
  </si>
  <si>
    <t>Litres</t>
  </si>
  <si>
    <t>VOLUME RESINES CONSOMMEES</t>
  </si>
  <si>
    <t>Litres/heure</t>
  </si>
  <si>
    <t>Litres/jour</t>
  </si>
  <si>
    <t>VOLUME RESINE POUR RO (TH 0)</t>
  </si>
  <si>
    <t>PUISAGE BOUCLE EAU OSMOSEE</t>
  </si>
  <si>
    <r>
      <t>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/h</t>
    </r>
  </si>
  <si>
    <t>VOL/CYCLE en l</t>
  </si>
  <si>
    <t>DEBIT ADOUCISSEUR EAU ADOUCIE TH 0</t>
  </si>
  <si>
    <t>VOLUME EAU ADOUCIE TH 5</t>
  </si>
  <si>
    <t>DEBIT ANTENNE EAU ADOUCIE TH 5</t>
  </si>
  <si>
    <t>VOLUME RESINES EA TH 5</t>
  </si>
  <si>
    <t xml:space="preserve">En rouge </t>
  </si>
  <si>
    <t>valeurs par défaut</t>
  </si>
  <si>
    <t>VOLUME CONSOMME MAXIMUM EN 1 H</t>
  </si>
  <si>
    <t>litres</t>
  </si>
  <si>
    <t>En vert</t>
  </si>
  <si>
    <t>cumul EAF+EAC</t>
  </si>
  <si>
    <t>DURETE EAU BRUTE</t>
  </si>
  <si>
    <t>DURETE RESIDUELLE EA</t>
  </si>
  <si>
    <t>DEBIT MOYEN PRODUCTION OSMOSEUR</t>
  </si>
  <si>
    <t xml:space="preserve">         DOCUMENT INTERNE A NE PAS DIFFUSER</t>
  </si>
  <si>
    <t>VOLUME TOTAL EA TH 5 + TH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</si>
</sst>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3" fontId="0" fillId="0" borderId="29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Border="1"/>
    <xf numFmtId="0" fontId="5" fillId="0" borderId="23" xfId="0" applyFont="1" applyBorder="1"/>
    <xf numFmtId="0" fontId="4" fillId="0" borderId="2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3" fontId="0" fillId="0" borderId="29" xfId="0" applyNumberForma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9" fontId="1" fillId="2" borderId="6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9" fontId="1" fillId="2" borderId="1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4" fontId="5" fillId="0" borderId="31" xfId="0" applyNumberFormat="1" applyFont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9" fontId="9" fillId="2" borderId="32" xfId="0" applyNumberFormat="1" applyFont="1" applyFill="1" applyBorder="1" applyAlignment="1">
      <alignment horizontal="center"/>
    </xf>
    <xf numFmtId="9" fontId="9" fillId="2" borderId="6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5" fillId="0" borderId="0" xfId="0" applyFont="1" applyBorder="1"/>
    <xf numFmtId="0" fontId="10" fillId="0" borderId="34" xfId="0" applyFont="1" applyBorder="1"/>
    <xf numFmtId="0" fontId="10" fillId="0" borderId="35" xfId="0" applyFont="1" applyBorder="1"/>
    <xf numFmtId="0" fontId="11" fillId="0" borderId="34" xfId="0" applyFont="1" applyBorder="1"/>
    <xf numFmtId="0" fontId="11" fillId="0" borderId="35" xfId="0" applyFont="1" applyBorder="1"/>
    <xf numFmtId="3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10" fillId="5" borderId="0" xfId="0" applyFont="1" applyFill="1" applyBorder="1"/>
    <xf numFmtId="0" fontId="12" fillId="5" borderId="0" xfId="0" applyFont="1" applyFill="1" applyBorder="1"/>
    <xf numFmtId="0" fontId="7" fillId="6" borderId="5" xfId="0" applyFont="1" applyFill="1" applyBorder="1" applyAlignment="1"/>
    <xf numFmtId="0" fontId="2" fillId="6" borderId="1" xfId="0" applyFont="1" applyFill="1" applyBorder="1" applyAlignment="1"/>
    <xf numFmtId="0" fontId="2" fillId="0" borderId="11" xfId="0" applyFont="1" applyBorder="1" applyAlignment="1"/>
    <xf numFmtId="0" fontId="2" fillId="0" borderId="16" xfId="0" applyFont="1" applyBorder="1" applyAlignment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0" borderId="8" xfId="0" applyFont="1" applyBorder="1" applyAlignment="1"/>
    <xf numFmtId="0" fontId="2" fillId="0" borderId="15" xfId="0" applyFont="1" applyBorder="1" applyAlignment="1"/>
    <xf numFmtId="0" fontId="2" fillId="0" borderId="38" xfId="0" applyFont="1" applyBorder="1" applyAlignment="1"/>
    <xf numFmtId="0" fontId="2" fillId="0" borderId="2" xfId="0" applyFont="1" applyBorder="1" applyAlignment="1"/>
    <xf numFmtId="0" fontId="2" fillId="0" borderId="18" xfId="0" applyFont="1" applyBorder="1" applyAlignment="1"/>
    <xf numFmtId="0" fontId="2" fillId="0" borderId="10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4" xfId="0" applyFont="1" applyBorder="1" applyAlignment="1"/>
    <xf numFmtId="0" fontId="2" fillId="0" borderId="36" xfId="0" applyFont="1" applyBorder="1" applyAlignment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7" xfId="0" applyBorder="1" applyAlignment="1"/>
    <xf numFmtId="0" fontId="0" fillId="0" borderId="30" xfId="0" applyBorder="1" applyAlignment="1"/>
    <xf numFmtId="0" fontId="6" fillId="6" borderId="17" xfId="0" applyFont="1" applyFill="1" applyBorder="1" applyAlignment="1"/>
    <xf numFmtId="0" fontId="6" fillId="6" borderId="30" xfId="0" applyFont="1" applyFill="1" applyBorder="1" applyAlignment="1"/>
    <xf numFmtId="0" fontId="0" fillId="5" borderId="17" xfId="0" applyFill="1" applyBorder="1" applyAlignment="1"/>
    <xf numFmtId="0" fontId="0" fillId="5" borderId="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99FF"/>
      <color rgb="FFFFCC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43</xdr:row>
      <xdr:rowOff>0</xdr:rowOff>
    </xdr:from>
    <xdr:to>
      <xdr:col>7</xdr:col>
      <xdr:colOff>19050</xdr:colOff>
      <xdr:row>66</xdr:row>
      <xdr:rowOff>109538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1" y="7696200"/>
          <a:ext cx="5534024" cy="456723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484296</xdr:colOff>
      <xdr:row>3</xdr:row>
      <xdr:rowOff>171450</xdr:rowOff>
    </xdr:to>
    <xdr:pic>
      <xdr:nvPicPr>
        <xdr:cNvPr id="3" name="Image 2" descr="S:\Commun\VISUELS PUB + PLAQUETTES\Logos\logo bw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7296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1"/>
  <sheetViews>
    <sheetView tabSelected="1" workbookViewId="0">
      <selection activeCell="M6" sqref="M6"/>
    </sheetView>
  </sheetViews>
  <sheetFormatPr baseColWidth="10" defaultRowHeight="15" x14ac:dyDescent="0.25"/>
  <cols>
    <col min="1" max="1" width="5.7109375" style="2" customWidth="1"/>
    <col min="2" max="2" width="11.42578125" customWidth="1"/>
    <col min="3" max="3" width="20.42578125" customWidth="1"/>
    <col min="4" max="4" width="10.85546875" customWidth="1"/>
    <col min="5" max="5" width="12.7109375" customWidth="1"/>
    <col min="6" max="6" width="10.85546875" customWidth="1"/>
    <col min="7" max="7" width="12.7109375" customWidth="1"/>
    <col min="8" max="8" width="5.7109375" customWidth="1"/>
    <col min="9" max="9" width="16" customWidth="1"/>
    <col min="10" max="10" width="14.140625" customWidth="1"/>
    <col min="11" max="11" width="7.42578125" customWidth="1"/>
  </cols>
  <sheetData>
    <row r="4" spans="1:11" ht="15.75" thickBot="1" x14ac:dyDescent="0.3"/>
    <row r="5" spans="1:11" ht="15.75" thickBot="1" x14ac:dyDescent="0.3">
      <c r="A5" s="14"/>
      <c r="B5" s="15"/>
      <c r="C5" s="15"/>
      <c r="D5" s="15"/>
      <c r="E5" s="15"/>
      <c r="F5" s="15"/>
      <c r="G5" s="15"/>
      <c r="H5" s="16"/>
      <c r="I5" s="3"/>
      <c r="J5" s="3"/>
      <c r="K5" s="3"/>
    </row>
    <row r="6" spans="1:11" ht="15.75" thickBot="1" x14ac:dyDescent="0.3">
      <c r="A6" s="17"/>
      <c r="B6" s="66"/>
      <c r="C6" s="83"/>
      <c r="D6" s="60" t="s">
        <v>36</v>
      </c>
      <c r="E6" s="61"/>
      <c r="F6" s="61"/>
      <c r="G6" s="47"/>
      <c r="H6" s="19"/>
      <c r="I6" s="3"/>
      <c r="J6" s="3"/>
      <c r="K6" s="3"/>
    </row>
    <row r="7" spans="1:11" ht="15.75" thickBot="1" x14ac:dyDescent="0.3">
      <c r="A7" s="17"/>
      <c r="B7" s="18"/>
      <c r="C7" s="18"/>
      <c r="D7" s="18"/>
      <c r="E7" s="18"/>
      <c r="F7" s="18"/>
      <c r="G7" s="18"/>
      <c r="H7" s="19"/>
      <c r="I7" s="3"/>
      <c r="J7" s="3"/>
      <c r="K7" s="3"/>
    </row>
    <row r="8" spans="1:11" ht="15.75" thickBot="1" x14ac:dyDescent="0.3">
      <c r="A8" s="17"/>
      <c r="B8" s="91" t="s">
        <v>3</v>
      </c>
      <c r="C8" s="92"/>
      <c r="D8" s="93"/>
      <c r="E8" s="18"/>
      <c r="F8" s="18"/>
      <c r="G8" s="53" t="s">
        <v>27</v>
      </c>
      <c r="H8" s="19"/>
      <c r="I8" s="3"/>
      <c r="J8" s="3"/>
      <c r="K8" s="3"/>
    </row>
    <row r="9" spans="1:11" ht="15.75" thickBot="1" x14ac:dyDescent="0.3">
      <c r="A9" s="17"/>
      <c r="B9" s="18"/>
      <c r="C9" s="18"/>
      <c r="D9" s="18"/>
      <c r="E9" s="18"/>
      <c r="F9" s="18"/>
      <c r="G9" s="54" t="s">
        <v>28</v>
      </c>
      <c r="H9" s="19"/>
      <c r="I9" s="3"/>
      <c r="J9" s="3"/>
      <c r="K9" s="3"/>
    </row>
    <row r="10" spans="1:11" ht="15.75" thickBot="1" x14ac:dyDescent="0.3">
      <c r="A10" s="17"/>
      <c r="B10" s="76" t="s">
        <v>33</v>
      </c>
      <c r="C10" s="77"/>
      <c r="D10" s="48"/>
      <c r="E10" s="4" t="s">
        <v>5</v>
      </c>
      <c r="F10" s="18"/>
      <c r="G10" s="52"/>
      <c r="H10" s="19"/>
      <c r="I10" s="31"/>
      <c r="J10" s="3"/>
      <c r="K10" s="3"/>
    </row>
    <row r="11" spans="1:11" x14ac:dyDescent="0.25">
      <c r="A11" s="17"/>
      <c r="B11" s="94" t="s">
        <v>34</v>
      </c>
      <c r="C11" s="95"/>
      <c r="D11" s="40"/>
      <c r="E11" s="5" t="s">
        <v>5</v>
      </c>
      <c r="F11" s="18"/>
      <c r="G11" s="55" t="s">
        <v>31</v>
      </c>
      <c r="H11" s="19"/>
      <c r="I11" s="31"/>
      <c r="J11" s="3"/>
      <c r="K11" s="3"/>
    </row>
    <row r="12" spans="1:11" ht="15.75" thickBot="1" x14ac:dyDescent="0.3">
      <c r="A12" s="17"/>
      <c r="B12" s="64" t="s">
        <v>8</v>
      </c>
      <c r="C12" s="65"/>
      <c r="D12" s="41"/>
      <c r="E12" s="6" t="s">
        <v>7</v>
      </c>
      <c r="F12" s="18"/>
      <c r="G12" s="56" t="s">
        <v>32</v>
      </c>
      <c r="H12" s="19"/>
      <c r="I12" s="3"/>
      <c r="J12" s="3"/>
      <c r="K12" s="3"/>
    </row>
    <row r="13" spans="1:11" ht="15.75" thickBot="1" x14ac:dyDescent="0.3">
      <c r="A13" s="17"/>
      <c r="B13" s="18"/>
      <c r="C13" s="18"/>
      <c r="D13" s="18"/>
      <c r="E13" s="18"/>
      <c r="F13" s="18"/>
      <c r="G13" s="18"/>
      <c r="H13" s="19"/>
      <c r="I13" s="3"/>
      <c r="J13" s="3"/>
      <c r="K13" s="3"/>
    </row>
    <row r="14" spans="1:11" ht="15.75" thickBot="1" x14ac:dyDescent="0.3">
      <c r="A14" s="17"/>
      <c r="B14" s="90" t="s">
        <v>0</v>
      </c>
      <c r="C14" s="83"/>
      <c r="D14" s="28" t="s">
        <v>13</v>
      </c>
      <c r="E14" s="28" t="s">
        <v>10</v>
      </c>
      <c r="F14" s="28" t="s">
        <v>4</v>
      </c>
      <c r="G14" s="18"/>
      <c r="H14" s="20"/>
      <c r="I14" s="3"/>
      <c r="J14" s="3"/>
      <c r="K14" s="3"/>
    </row>
    <row r="15" spans="1:11" x14ac:dyDescent="0.25">
      <c r="A15" s="17"/>
      <c r="B15" s="96"/>
      <c r="C15" s="97"/>
      <c r="D15" s="35"/>
      <c r="E15" s="35"/>
      <c r="F15" s="49"/>
      <c r="G15" s="18"/>
      <c r="H15" s="19"/>
      <c r="I15" s="3"/>
      <c r="J15" s="3"/>
      <c r="K15" s="3"/>
    </row>
    <row r="16" spans="1:11" x14ac:dyDescent="0.25">
      <c r="A16" s="17"/>
      <c r="B16" s="69"/>
      <c r="C16" s="70"/>
      <c r="D16" s="36"/>
      <c r="E16" s="36"/>
      <c r="F16" s="50"/>
      <c r="G16" s="18"/>
      <c r="H16" s="19"/>
      <c r="I16" s="3"/>
      <c r="J16" s="3"/>
      <c r="K16" s="3"/>
    </row>
    <row r="17" spans="1:11" x14ac:dyDescent="0.25">
      <c r="A17" s="17"/>
      <c r="B17" s="69"/>
      <c r="C17" s="70"/>
      <c r="D17" s="36"/>
      <c r="E17" s="36"/>
      <c r="F17" s="50"/>
      <c r="G17" s="18"/>
      <c r="H17" s="19"/>
      <c r="I17" s="3"/>
      <c r="J17" s="3"/>
      <c r="K17" s="3"/>
    </row>
    <row r="18" spans="1:11" x14ac:dyDescent="0.25">
      <c r="A18" s="17"/>
      <c r="B18" s="69"/>
      <c r="C18" s="70"/>
      <c r="D18" s="36"/>
      <c r="E18" s="36"/>
      <c r="F18" s="37"/>
      <c r="G18" s="18"/>
      <c r="H18" s="19"/>
      <c r="I18" s="3"/>
      <c r="J18" s="3"/>
      <c r="K18" s="3"/>
    </row>
    <row r="19" spans="1:11" ht="15.75" thickBot="1" x14ac:dyDescent="0.3">
      <c r="A19" s="17"/>
      <c r="B19" s="71"/>
      <c r="C19" s="72"/>
      <c r="D19" s="38"/>
      <c r="E19" s="38"/>
      <c r="F19" s="39"/>
      <c r="G19" s="18"/>
      <c r="H19" s="19"/>
      <c r="I19" s="3"/>
      <c r="J19" s="3"/>
      <c r="K19" s="3"/>
    </row>
    <row r="20" spans="1:11" ht="15.75" thickBot="1" x14ac:dyDescent="0.3">
      <c r="A20" s="17"/>
      <c r="B20" s="21"/>
      <c r="C20" s="21"/>
      <c r="D20" s="22"/>
      <c r="E20" s="22"/>
      <c r="F20" s="22"/>
      <c r="G20" s="22"/>
      <c r="H20" s="19"/>
      <c r="I20" s="3"/>
      <c r="J20" s="3"/>
      <c r="K20" s="3"/>
    </row>
    <row r="21" spans="1:11" ht="15.75" thickBot="1" x14ac:dyDescent="0.3">
      <c r="A21" s="17"/>
      <c r="B21" s="90" t="s">
        <v>0</v>
      </c>
      <c r="C21" s="83"/>
      <c r="D21" s="86" t="s">
        <v>1</v>
      </c>
      <c r="E21" s="87"/>
      <c r="F21" s="86" t="s">
        <v>2</v>
      </c>
      <c r="G21" s="87"/>
      <c r="H21" s="19"/>
      <c r="I21" s="3"/>
      <c r="J21" s="3"/>
      <c r="K21" s="3"/>
    </row>
    <row r="22" spans="1:11" x14ac:dyDescent="0.25">
      <c r="A22" s="17"/>
      <c r="B22" s="88"/>
      <c r="C22" s="89"/>
      <c r="D22" s="12" t="s">
        <v>6</v>
      </c>
      <c r="E22" s="29" t="s">
        <v>22</v>
      </c>
      <c r="F22" s="12" t="s">
        <v>6</v>
      </c>
      <c r="G22" s="13" t="s">
        <v>22</v>
      </c>
      <c r="H22" s="19"/>
      <c r="I22" s="3"/>
      <c r="J22" s="3"/>
      <c r="K22" s="3"/>
    </row>
    <row r="23" spans="1:11" x14ac:dyDescent="0.25">
      <c r="A23" s="17"/>
      <c r="B23" s="69">
        <f>B15</f>
        <v>0</v>
      </c>
      <c r="C23" s="70"/>
      <c r="D23" s="34"/>
      <c r="E23" s="42"/>
      <c r="F23" s="43"/>
      <c r="G23" s="42"/>
      <c r="H23" s="19"/>
      <c r="I23" s="32"/>
      <c r="J23" s="3"/>
      <c r="K23" s="3"/>
    </row>
    <row r="24" spans="1:11" x14ac:dyDescent="0.25">
      <c r="A24" s="17"/>
      <c r="B24" s="69">
        <f>B16</f>
        <v>0</v>
      </c>
      <c r="C24" s="70"/>
      <c r="D24" s="34"/>
      <c r="E24" s="42"/>
      <c r="F24" s="43"/>
      <c r="G24" s="42"/>
      <c r="H24" s="19"/>
      <c r="I24" s="33"/>
      <c r="J24" s="3"/>
      <c r="K24" s="3"/>
    </row>
    <row r="25" spans="1:11" x14ac:dyDescent="0.25">
      <c r="A25" s="17"/>
      <c r="B25" s="69">
        <f>B17</f>
        <v>0</v>
      </c>
      <c r="C25" s="70"/>
      <c r="D25" s="34"/>
      <c r="E25" s="42"/>
      <c r="F25" s="43"/>
      <c r="G25" s="42"/>
      <c r="H25" s="19"/>
      <c r="I25" s="33"/>
      <c r="J25" s="3"/>
      <c r="K25" s="3"/>
    </row>
    <row r="26" spans="1:11" x14ac:dyDescent="0.25">
      <c r="A26" s="17"/>
      <c r="B26" s="69">
        <f>B18</f>
        <v>0</v>
      </c>
      <c r="C26" s="70"/>
      <c r="D26" s="34"/>
      <c r="E26" s="42"/>
      <c r="F26" s="43"/>
      <c r="G26" s="42"/>
      <c r="H26" s="19"/>
      <c r="I26" s="3"/>
      <c r="J26" s="3"/>
      <c r="K26" s="3"/>
    </row>
    <row r="27" spans="1:11" ht="15.75" thickBot="1" x14ac:dyDescent="0.3">
      <c r="A27" s="17"/>
      <c r="B27" s="71">
        <f>B19</f>
        <v>0</v>
      </c>
      <c r="C27" s="72"/>
      <c r="D27" s="44"/>
      <c r="E27" s="45"/>
      <c r="F27" s="46"/>
      <c r="G27" s="45"/>
      <c r="H27" s="19"/>
      <c r="I27" s="3"/>
      <c r="J27" s="3"/>
      <c r="K27" s="3"/>
    </row>
    <row r="28" spans="1:11" ht="15.75" thickBot="1" x14ac:dyDescent="0.3">
      <c r="A28" s="17"/>
      <c r="B28" s="21"/>
      <c r="C28" s="21"/>
      <c r="D28" s="22"/>
      <c r="E28" s="22"/>
      <c r="F28" s="22"/>
      <c r="G28" s="22"/>
      <c r="H28" s="19"/>
      <c r="I28" s="3"/>
      <c r="J28" s="3"/>
      <c r="K28" s="3"/>
    </row>
    <row r="29" spans="1:11" ht="15.75" thickBot="1" x14ac:dyDescent="0.3">
      <c r="A29" s="14"/>
      <c r="B29" s="15"/>
      <c r="C29" s="15"/>
      <c r="D29" s="15"/>
      <c r="E29" s="15"/>
      <c r="F29" s="15"/>
      <c r="G29" s="15"/>
      <c r="H29" s="16"/>
      <c r="I29" s="3"/>
      <c r="J29" s="3"/>
      <c r="K29" s="3"/>
    </row>
    <row r="30" spans="1:11" ht="15.75" thickBot="1" x14ac:dyDescent="0.3">
      <c r="A30" s="17"/>
      <c r="B30" s="66" t="s">
        <v>9</v>
      </c>
      <c r="C30" s="67"/>
      <c r="D30" s="68"/>
      <c r="E30" s="22"/>
      <c r="F30" s="22"/>
      <c r="G30" s="22"/>
      <c r="H30" s="19"/>
      <c r="I30" s="3"/>
      <c r="J30" s="3"/>
      <c r="K30" s="3"/>
    </row>
    <row r="31" spans="1:11" ht="15.75" thickBot="1" x14ac:dyDescent="0.3">
      <c r="A31" s="17"/>
      <c r="B31" s="18"/>
      <c r="C31" s="18"/>
      <c r="D31" s="18"/>
      <c r="E31" s="18"/>
      <c r="F31" s="18"/>
      <c r="G31" s="18"/>
      <c r="H31" s="19"/>
      <c r="I31" s="3"/>
      <c r="J31" s="3"/>
      <c r="K31" s="3"/>
    </row>
    <row r="32" spans="1:11" ht="15.75" thickBot="1" x14ac:dyDescent="0.3">
      <c r="A32" s="17"/>
      <c r="B32" s="73" t="s">
        <v>2</v>
      </c>
      <c r="C32" s="82"/>
      <c r="D32" s="82"/>
      <c r="E32" s="83"/>
      <c r="F32" s="18"/>
      <c r="G32" s="22"/>
      <c r="H32" s="19"/>
      <c r="I32" s="3"/>
      <c r="J32" s="3"/>
      <c r="K32" s="3"/>
    </row>
    <row r="33" spans="1:12" x14ac:dyDescent="0.25">
      <c r="A33" s="17"/>
      <c r="B33" s="80" t="s">
        <v>35</v>
      </c>
      <c r="C33" s="81"/>
      <c r="D33" s="51" t="e">
        <f>K45/D12</f>
        <v>#DIV/0!</v>
      </c>
      <c r="E33" s="9" t="s">
        <v>17</v>
      </c>
      <c r="F33" s="18"/>
      <c r="G33" s="18"/>
      <c r="H33" s="19"/>
      <c r="I33" s="3"/>
      <c r="J33" s="3"/>
      <c r="K33" s="3"/>
    </row>
    <row r="34" spans="1:12" ht="15.75" x14ac:dyDescent="0.25">
      <c r="A34" s="17"/>
      <c r="B34" s="78" t="s">
        <v>20</v>
      </c>
      <c r="C34" s="79"/>
      <c r="D34" s="59">
        <f>((D15*F15*F23)+(D16*F16*F24)+(D17*F17*F25)+(D18*F18*F26)+(D19*F19*F27))*60/1000</f>
        <v>0</v>
      </c>
      <c r="E34" s="7" t="s">
        <v>21</v>
      </c>
      <c r="F34" s="18"/>
      <c r="G34" s="22"/>
      <c r="H34" s="19"/>
      <c r="I34" s="3"/>
      <c r="J34" s="3"/>
      <c r="K34" s="3"/>
    </row>
    <row r="35" spans="1:12" ht="15.75" thickBot="1" x14ac:dyDescent="0.3">
      <c r="A35" s="17"/>
      <c r="B35" s="84" t="s">
        <v>29</v>
      </c>
      <c r="C35" s="85"/>
      <c r="D35" s="57">
        <f>(D15*G23)+(D16*G24)+(D17*G25)+(D18*G26)+(D19*G27)</f>
        <v>0</v>
      </c>
      <c r="E35" s="58" t="s">
        <v>30</v>
      </c>
      <c r="F35" s="18"/>
      <c r="G35" s="22"/>
      <c r="H35" s="19"/>
      <c r="I35" s="3"/>
      <c r="J35" s="3"/>
      <c r="K35" s="3"/>
    </row>
    <row r="36" spans="1:12" ht="15.75" thickBot="1" x14ac:dyDescent="0.3">
      <c r="A36" s="17"/>
      <c r="B36" s="23"/>
      <c r="C36" s="23"/>
      <c r="D36" s="22"/>
      <c r="E36" s="22"/>
      <c r="F36" s="18"/>
      <c r="G36" s="18"/>
      <c r="H36" s="19"/>
      <c r="I36" s="3"/>
      <c r="J36" s="3"/>
      <c r="K36" s="3"/>
    </row>
    <row r="37" spans="1:12" ht="15.75" thickBot="1" x14ac:dyDescent="0.3">
      <c r="A37" s="17"/>
      <c r="B37" s="73" t="s">
        <v>1</v>
      </c>
      <c r="C37" s="74"/>
      <c r="D37" s="74"/>
      <c r="E37" s="75"/>
      <c r="F37" s="18"/>
      <c r="G37" s="22"/>
      <c r="H37" s="19"/>
      <c r="I37" s="3"/>
      <c r="J37" s="3"/>
      <c r="K37" s="3"/>
    </row>
    <row r="38" spans="1:12" x14ac:dyDescent="0.25">
      <c r="A38" s="17"/>
      <c r="B38" s="76" t="s">
        <v>16</v>
      </c>
      <c r="C38" s="77"/>
      <c r="D38" s="10" t="e">
        <f>K50+K51</f>
        <v>#DIV/0!</v>
      </c>
      <c r="E38" s="9" t="s">
        <v>18</v>
      </c>
      <c r="F38" s="18"/>
      <c r="G38" s="22"/>
      <c r="H38" s="19"/>
      <c r="I38" s="3"/>
      <c r="J38" s="3"/>
      <c r="K38" s="3"/>
    </row>
    <row r="39" spans="1:12" ht="15.75" x14ac:dyDescent="0.25">
      <c r="A39" s="17"/>
      <c r="B39" s="62" t="s">
        <v>25</v>
      </c>
      <c r="C39" s="63"/>
      <c r="D39" s="30">
        <f>((D15*F15*D23)+(D16*F16*D24)+(D17*F17*D25)+(D18*F18*D26)+(D19*F19*D27))*60/1000</f>
        <v>0</v>
      </c>
      <c r="E39" s="7" t="s">
        <v>21</v>
      </c>
      <c r="F39" s="18"/>
      <c r="G39" s="18"/>
      <c r="H39" s="19"/>
      <c r="I39" s="3"/>
      <c r="J39" s="3"/>
      <c r="K39" s="3"/>
    </row>
    <row r="40" spans="1:12" ht="16.5" thickBot="1" x14ac:dyDescent="0.3">
      <c r="A40" s="17"/>
      <c r="B40" s="64" t="s">
        <v>23</v>
      </c>
      <c r="C40" s="65"/>
      <c r="D40" s="11" t="e">
        <f>(D33/0.75/1000)+(D39*(D10-D11)/D10)</f>
        <v>#DIV/0!</v>
      </c>
      <c r="E40" s="8" t="s">
        <v>21</v>
      </c>
      <c r="F40" s="18"/>
      <c r="G40" s="18"/>
      <c r="H40" s="19"/>
      <c r="I40" s="3"/>
      <c r="J40" s="3"/>
      <c r="K40" s="3"/>
    </row>
    <row r="41" spans="1:12" ht="15.75" thickBot="1" x14ac:dyDescent="0.3">
      <c r="A41" s="24"/>
      <c r="B41" s="25"/>
      <c r="C41" s="25"/>
      <c r="D41" s="25"/>
      <c r="E41" s="25"/>
      <c r="F41" s="25"/>
      <c r="G41" s="25"/>
      <c r="H41" s="26"/>
      <c r="I41" s="3"/>
      <c r="J41" s="3"/>
      <c r="K41" s="3"/>
    </row>
    <row r="43" spans="1:12" ht="15.75" thickBot="1" x14ac:dyDescent="0.3"/>
    <row r="44" spans="1:12" ht="15.75" thickBot="1" x14ac:dyDescent="0.3">
      <c r="I44" s="102" t="s">
        <v>11</v>
      </c>
      <c r="J44" s="103"/>
    </row>
    <row r="45" spans="1:12" ht="15.75" thickBot="1" x14ac:dyDescent="0.3">
      <c r="I45" s="98" t="s">
        <v>12</v>
      </c>
      <c r="J45" s="99"/>
      <c r="K45" s="27">
        <f>(D15*E15*G23)+(D16*E16*G24)+(D17*E17*G25)+(D18*E18*G26)+(D19*E19*G27)</f>
        <v>0</v>
      </c>
      <c r="L45" t="s">
        <v>15</v>
      </c>
    </row>
    <row r="46" spans="1:12" ht="15.75" thickBot="1" x14ac:dyDescent="0.3">
      <c r="I46" s="98" t="s">
        <v>14</v>
      </c>
      <c r="J46" s="99"/>
      <c r="K46" s="27">
        <f>K45/0.75</f>
        <v>0</v>
      </c>
      <c r="L46" t="s">
        <v>15</v>
      </c>
    </row>
    <row r="47" spans="1:12" ht="15.75" thickBot="1" x14ac:dyDescent="0.3">
      <c r="I47" s="98" t="s">
        <v>24</v>
      </c>
      <c r="J47" s="99"/>
      <c r="K47" s="27">
        <f>(D15*E15*E23)+(D16*E16*E24)+(D17*E17*E25)+(D18*E18*E26)+(D19*E19*E27)</f>
        <v>0</v>
      </c>
      <c r="L47" t="s">
        <v>15</v>
      </c>
    </row>
    <row r="48" spans="1:12" ht="15.75" thickBot="1" x14ac:dyDescent="0.3">
      <c r="I48" s="98" t="s">
        <v>37</v>
      </c>
      <c r="J48" s="99"/>
      <c r="K48" s="27">
        <f>K46+K47</f>
        <v>0</v>
      </c>
      <c r="L48" t="s">
        <v>15</v>
      </c>
    </row>
    <row r="49" spans="9:12" ht="15.75" thickBot="1" x14ac:dyDescent="0.3"/>
    <row r="50" spans="9:12" ht="15.75" thickBot="1" x14ac:dyDescent="0.3">
      <c r="I50" s="98" t="s">
        <v>19</v>
      </c>
      <c r="J50" s="99"/>
      <c r="K50" s="1">
        <f>((K46/1000)*D10)/5.5</f>
        <v>0</v>
      </c>
      <c r="L50" t="s">
        <v>15</v>
      </c>
    </row>
    <row r="51" spans="9:12" ht="15.75" thickBot="1" x14ac:dyDescent="0.3">
      <c r="I51" s="100" t="s">
        <v>26</v>
      </c>
      <c r="J51" s="101"/>
      <c r="K51" s="1" t="e">
        <f>(D10*(D10-D11)/D10)*K47/1000/5.5</f>
        <v>#DIV/0!</v>
      </c>
      <c r="L51" t="s">
        <v>15</v>
      </c>
    </row>
  </sheetData>
  <mergeCells count="36">
    <mergeCell ref="I50:J50"/>
    <mergeCell ref="I51:J51"/>
    <mergeCell ref="I44:J44"/>
    <mergeCell ref="I45:J45"/>
    <mergeCell ref="I46:J46"/>
    <mergeCell ref="I47:J47"/>
    <mergeCell ref="I48:J48"/>
    <mergeCell ref="B6:C6"/>
    <mergeCell ref="B8:D8"/>
    <mergeCell ref="B19:C19"/>
    <mergeCell ref="B10:C10"/>
    <mergeCell ref="B11:C11"/>
    <mergeCell ref="B12:C12"/>
    <mergeCell ref="B14:C14"/>
    <mergeCell ref="B15:C15"/>
    <mergeCell ref="B16:C16"/>
    <mergeCell ref="B17:C17"/>
    <mergeCell ref="B18:C18"/>
    <mergeCell ref="D21:E21"/>
    <mergeCell ref="F21:G21"/>
    <mergeCell ref="B22:C22"/>
    <mergeCell ref="B23:C23"/>
    <mergeCell ref="B24:C24"/>
    <mergeCell ref="B21:C21"/>
    <mergeCell ref="B39:C39"/>
    <mergeCell ref="B40:C40"/>
    <mergeCell ref="B30:D30"/>
    <mergeCell ref="B25:C25"/>
    <mergeCell ref="B26:C26"/>
    <mergeCell ref="B27:C27"/>
    <mergeCell ref="B37:E37"/>
    <mergeCell ref="B38:C38"/>
    <mergeCell ref="B34:C34"/>
    <mergeCell ref="B33:C33"/>
    <mergeCell ref="B32:E32"/>
    <mergeCell ref="B35:C35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2016-05-11T06:41:09Z</dcterms:modified>
</cp:coreProperties>
</file>